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6. September 2024\5. Website Upload- Portfolio\"/>
    </mc:Choice>
  </mc:AlternateContent>
  <xr:revisionPtr revIDLastSave="0" documentId="8_{6BF345A2-4DFA-4037-82E8-C5A401B9F1C3}" xr6:coauthVersionLast="47" xr6:coauthVersionMax="47" xr10:uidLastSave="{00000000-0000-0000-0000-000000000000}"/>
  <bookViews>
    <workbookView xWindow="-120" yWindow="-120" windowWidth="20730" windowHeight="11160" xr2:uid="{5EBDF623-30FA-4EB9-B1CB-4C654DD4966B}"/>
  </bookViews>
  <sheets>
    <sheet name="Port_E1I" sheetId="1" r:id="rId1"/>
  </sheets>
  <externalReferences>
    <externalReference r:id="rId2"/>
  </externalReferences>
  <definedNames>
    <definedName name="_xlnm._FilterDatabase" localSheetId="0" hidden="1">Port_E1I!$C$6:$H$89</definedName>
    <definedName name="IN">#REF!</definedName>
    <definedName name="_xlnm.Print_Area" localSheetId="0">Port_E1I!$B$2:$G$112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9" i="1" l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F129" i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04" i="1"/>
  <c r="G129" i="1" s="1"/>
  <c r="G102" i="1"/>
  <c r="F102" i="1"/>
  <c r="G100" i="1"/>
  <c r="G92" i="1"/>
  <c r="F92" i="1"/>
  <c r="G91" i="1"/>
  <c r="G90" i="1"/>
  <c r="G89" i="1"/>
  <c r="G87" i="1"/>
  <c r="G85" i="1"/>
  <c r="G83" i="1"/>
  <c r="G82" i="1"/>
  <c r="G81" i="1"/>
  <c r="G79" i="1"/>
  <c r="G77" i="1"/>
  <c r="G75" i="1"/>
  <c r="G74" i="1"/>
  <c r="G73" i="1"/>
  <c r="G71" i="1"/>
  <c r="G69" i="1"/>
  <c r="G67" i="1"/>
  <c r="G66" i="1"/>
  <c r="G65" i="1"/>
  <c r="G63" i="1"/>
  <c r="G61" i="1"/>
  <c r="G59" i="1"/>
  <c r="G58" i="1"/>
  <c r="G57" i="1"/>
  <c r="G55" i="1"/>
  <c r="G53" i="1"/>
  <c r="G51" i="1"/>
  <c r="G50" i="1"/>
  <c r="G49" i="1"/>
  <c r="G47" i="1"/>
  <c r="G45" i="1"/>
  <c r="G43" i="1"/>
  <c r="G42" i="1"/>
  <c r="G41" i="1"/>
  <c r="G39" i="1"/>
  <c r="G37" i="1"/>
  <c r="G35" i="1"/>
  <c r="G34" i="1"/>
  <c r="G33" i="1"/>
  <c r="G31" i="1"/>
  <c r="G29" i="1"/>
  <c r="G27" i="1"/>
  <c r="G26" i="1"/>
  <c r="G25" i="1"/>
  <c r="G23" i="1"/>
  <c r="G21" i="1"/>
  <c r="G19" i="1"/>
  <c r="G18" i="1"/>
  <c r="G17" i="1"/>
  <c r="G15" i="1"/>
  <c r="G13" i="1"/>
  <c r="G12" i="1"/>
  <c r="G11" i="1"/>
  <c r="G10" i="1"/>
  <c r="G9" i="1"/>
  <c r="G7" i="1"/>
  <c r="G20" i="1" l="1"/>
  <c r="G28" i="1"/>
  <c r="G36" i="1"/>
  <c r="G44" i="1"/>
  <c r="G52" i="1"/>
  <c r="G60" i="1"/>
  <c r="G68" i="1"/>
  <c r="G76" i="1"/>
  <c r="G84" i="1"/>
  <c r="G14" i="1"/>
  <c r="G22" i="1"/>
  <c r="G30" i="1"/>
  <c r="G38" i="1"/>
  <c r="G46" i="1"/>
  <c r="G54" i="1"/>
  <c r="G62" i="1"/>
  <c r="G70" i="1"/>
  <c r="G78" i="1"/>
  <c r="G86" i="1"/>
  <c r="G96" i="1"/>
  <c r="G8" i="1"/>
  <c r="G16" i="1"/>
  <c r="G24" i="1"/>
  <c r="G32" i="1"/>
  <c r="G40" i="1"/>
  <c r="G48" i="1"/>
  <c r="G56" i="1"/>
  <c r="G64" i="1"/>
  <c r="G72" i="1"/>
  <c r="G80" i="1"/>
  <c r="G88" i="1"/>
</calcChain>
</file>

<file path=xl/sharedStrings.xml><?xml version="1.0" encoding="utf-8"?>
<sst xmlns="http://schemas.openxmlformats.org/spreadsheetml/2006/main" count="335" uniqueCount="286">
  <si>
    <t>NAME OF PENSION FUND</t>
  </si>
  <si>
    <t>ADITYA BIRLA SUN LIFE PENSION MANAGEMENT LIMITED</t>
  </si>
  <si>
    <t>E-TIER II</t>
  </si>
  <si>
    <t>SCHEME NAME</t>
  </si>
  <si>
    <t>Scheme E Tier II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</si>
  <si>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</si>
  <si>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</si>
  <si>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</si>
  <si>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</si>
  <si>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</si>
  <si>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</si>
  <si>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</si>
  <si>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</si>
  <si>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</si>
  <si>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</si>
  <si>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</si>
  <si>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</si>
  <si>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</si>
  <si>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</si>
  <si>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</si>
  <si>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</si>
  <si>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</si>
  <si>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</si>
  <si>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</si>
  <si>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</si>
  <si>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</si>
  <si>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</si>
  <si>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</si>
  <si>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</si>
  <si>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</si>
  <si>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</si>
  <si>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</si>
  <si>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</si>
  <si>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</si>
  <si>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</si>
  <si>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</si>
  <si>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</si>
  <si>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INE021A01026</t>
  </si>
  <si>
    <t>ASIAN PAINTS LTD.</t>
  </si>
  <si>
    <t>Manufacture of paints and varnishes, enamels or lacquers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</si>
  <si>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</si>
  <si>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</si>
  <si>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</si>
  <si>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</si>
  <si>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</si>
  <si>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</si>
  <si>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</si>
  <si>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</si>
  <si>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</si>
  <si>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</si>
  <si>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</si>
  <si>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</si>
  <si>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</si>
  <si>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</si>
  <si>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</si>
  <si>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</si>
  <si>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</si>
  <si>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</si>
  <si>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</si>
  <si>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</si>
  <si>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</si>
  <si>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</si>
  <si>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</si>
  <si>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INE073K01018</t>
  </si>
  <si>
    <t>Sona BLW Precision Forgings Limited</t>
  </si>
  <si>
    <t>Manufacture of diverse parts and accessories for motor vehecles sucs as brakes,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</si>
  <si>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</si>
  <si>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</si>
  <si>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</si>
  <si>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</si>
  <si>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</si>
  <si>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INE089A01023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</si>
  <si>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</si>
  <si>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</si>
  <si>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</si>
  <si>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</si>
  <si>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</si>
  <si>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</si>
  <si>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</si>
  <si>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</si>
  <si>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</si>
  <si>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</si>
  <si>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</si>
  <si>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INE117A01022</t>
  </si>
  <si>
    <t>ABB India Limited</t>
  </si>
  <si>
    <t>Manufacture of electricity distribution and control apparatus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</si>
  <si>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</si>
  <si>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</si>
  <si>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</si>
  <si>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</si>
  <si>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</si>
  <si>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</si>
  <si>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</si>
  <si>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</si>
  <si>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</si>
  <si>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</si>
  <si>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INE151A01013</t>
  </si>
  <si>
    <t>Tata Communications Limited</t>
  </si>
  <si>
    <t>Other telecommunications activities</t>
  </si>
  <si>
    <t>INE152A01029</t>
  </si>
  <si>
    <t>Thermax Ltd.</t>
  </si>
  <si>
    <t>Manufacture of central heating boilers and radiators and parts and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</si>
  <si>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</si>
  <si>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</si>
  <si>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</si>
  <si>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</si>
  <si>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</si>
  <si>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</si>
  <si>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</si>
  <si>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</si>
  <si>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</si>
  <si>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</si>
  <si>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</si>
  <si>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INE180A01020</t>
  </si>
  <si>
    <t>Max Financial Services</t>
  </si>
  <si>
    <t>Activities of holding companies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</si>
  <si>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</si>
  <si>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</si>
  <si>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</si>
  <si>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</si>
  <si>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</si>
  <si>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</si>
  <si>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</si>
  <si>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</si>
  <si>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</si>
  <si>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INE200M01039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</si>
  <si>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</si>
  <si>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</si>
  <si>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</si>
  <si>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</si>
  <si>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</si>
  <si>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</si>
  <si>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</si>
  <si>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</si>
  <si>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</si>
  <si>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</si>
  <si>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</si>
  <si>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</si>
  <si>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</si>
  <si>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</si>
  <si>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</si>
  <si>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</si>
  <si>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</si>
  <si>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</si>
  <si>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</si>
  <si>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</si>
  <si>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INE259A01022</t>
  </si>
  <si>
    <t>Colgate Palmolive (India) Limited</t>
  </si>
  <si>
    <t>Manufacture of preparations for oral or dental hygiene</t>
  </si>
  <si>
    <t>INE262H01021</t>
  </si>
  <si>
    <t>Persistent Systems Ltd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</si>
  <si>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</si>
  <si>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</si>
  <si>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</si>
  <si>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</si>
  <si>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</si>
  <si>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</si>
  <si>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</si>
  <si>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</si>
  <si>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</si>
  <si>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</si>
  <si>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</si>
  <si>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</si>
  <si>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</si>
  <si>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</si>
  <si>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</si>
  <si>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</si>
  <si>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INE397D01024</t>
  </si>
  <si>
    <t>BHARTI AIRTEL LTD</t>
  </si>
  <si>
    <t>INE463A01038</t>
  </si>
  <si>
    <t>Berger Paints India Ltd</t>
  </si>
  <si>
    <t>INE465A01025</t>
  </si>
  <si>
    <t>Bharat Forge Limited</t>
  </si>
  <si>
    <t>Forging, pressing, stamping and roll-forming of metal; powder metallurgy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</si>
  <si>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</si>
  <si>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</si>
  <si>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</si>
  <si>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</si>
  <si>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</si>
  <si>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</si>
  <si>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</si>
  <si>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</si>
  <si>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</si>
  <si>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</si>
  <si>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INE513A01022</t>
  </si>
  <si>
    <t>Schaeffler India Limited</t>
  </si>
  <si>
    <t>Manufacture of bearings, gears, gearing and driving elements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</si>
  <si>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</si>
  <si>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</si>
  <si>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</si>
  <si>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</si>
  <si>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</si>
  <si>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</si>
  <si>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</si>
  <si>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</si>
  <si>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</si>
  <si>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</si>
  <si>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</si>
  <si>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</si>
  <si>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</si>
  <si>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</si>
  <si>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</si>
  <si>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INE721A01013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</si>
  <si>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</si>
  <si>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</si>
  <si>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</si>
  <si>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</si>
  <si>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</si>
  <si>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</si>
  <si>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</si>
  <si>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</si>
  <si>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</si>
  <si>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</si>
  <si>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</si>
  <si>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</si>
  <si>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</si>
  <si>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</si>
  <si>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</si>
  <si>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</si>
  <si>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</si>
  <si>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</si>
  <si>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</si>
  <si>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</si>
  <si>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</si>
  <si>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</si>
  <si>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</si>
  <si>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</si>
  <si>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</si>
  <si>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</si>
  <si>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</si>
  <si>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</si>
  <si>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</si>
  <si>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</si>
  <si>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</si>
  <si>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</si>
  <si>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</si>
  <si>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</si>
  <si>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</si>
  <si>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 xml:space="preserve">Subtotal A </t>
  </si>
  <si>
    <t>02A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</si>
  <si>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</si>
  <si>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</si>
  <si>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</si>
  <si>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</si>
  <si>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</si>
  <si>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</si>
  <si>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NCA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</si>
  <si>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</si>
  <si>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</si>
  <si>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</si>
  <si>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</si>
  <si>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</si>
  <si>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</si>
  <si>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</si>
  <si>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</si>
  <si>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Infrastructure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</si>
  <si>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</si>
  <si>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</si>
  <si>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</si>
  <si>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</si>
  <si>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</si>
  <si>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GOI</t>
  </si>
  <si>
    <t>CREDIT RATING EXPOSURE</t>
  </si>
  <si>
    <t>SDL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</si>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</sst>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164" fontId="2" fillId="0" borderId="6" xfId="2" quotePrefix="1" applyNumberFormat="1" applyBorder="1"/>
    <xf numFmtId="164" fontId="2" fillId="0" borderId="7" xfId="2" quotePrefix="1" applyNumberForma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9" fillId="2" borderId="8" xfId="0" applyFont="1" applyFill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0" fontId="4" fillId="0" borderId="5" xfId="2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</cellXfs>
  <cellStyles count="5">
    <cellStyle name="Comma 2" xfId="3" xr:uid="{4B3A236B-9FF0-47C8-986A-F23B522D4B97}"/>
    <cellStyle name="Normal" xfId="0" builtinId="0"/>
    <cellStyle name="Normal 2" xfId="2" xr:uid="{8727B731-731E-42ED-BCA9-B584367E61E1}"/>
    <cellStyle name="Percent" xfId="1" builtinId="5"/>
    <cellStyle name="Percent 2" xfId="4" xr:uid="{BE1D2158-9643-4630-90DB-30690627F699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FRDA%20&amp;%20NPS%20Trust%20Communication%20April%202019%20Onwards\NPS%20Trust\2024-25\Monthly\6.%20September%202024\5.%20Website%20Upload-%20Portfolio\Portfolio_ABSLPM_Sept%202024.xlsx" TargetMode="External"/><Relationship Id="rId1" Type="http://schemas.openxmlformats.org/officeDocument/2006/relationships/externalLinkPath" Target="Portfolio_ABSLPM_Sep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DEC517-6547-4BBB-9446-43D1D75416D8}" name="Table13456768563" displayName="Table13456768563" ref="B6:H91" totalsRowShown="0" headerRowDxfId="11" dataDxfId="10" headerRowBorderDxfId="8" tableBorderDxfId="9" totalsRowBorderDxfId="7">
  <sortState xmlns:xlrd2="http://schemas.microsoft.com/office/spreadsheetml/2017/richdata2" ref="B7:H85">
    <sortCondition descending="1" ref="F6:F85"/>
  </sortState>
  <tableColumns count="7">
    <tableColumn id="1" xr3:uid="{D4543F8E-DD39-4877-B007-20EB3923C79E}" name="ISIN No." dataDxfId="6"/>
    <tableColumn id="2" xr3:uid="{721819EA-8849-4A1D-A1D7-1D11059FFF17}" name="Name of the Instrument" dataDxfId="5"/>
    <tableColumn id="3" xr3:uid="{4FB49E0A-428F-4607-9B14-DCE142962519}" name="Industry " dataDxfId="4"/>
    <tableColumn id="4" xr3:uid="{DC8579C5-AAF9-41C0-946E-D40DC811F7D5}" name="Quantity" dataDxfId="3"/>
    <tableColumn id="5" xr3:uid="{3651671E-42CB-4A24-8553-B61F2A085A20}" name="Market Value" dataDxfId="2"/>
    <tableColumn id="6" xr3:uid="{82CEFB06-5BD1-49D7-949D-BC00248FFDEF}" name="% of Portfolio" dataDxfId="1" dataCellStyle="Percent">
      <calculatedColumnFormula>+F7/$F$104</calculatedColumnFormula>
    </tableColumn>
    <tableColumn id="7" xr3:uid="{7987465C-829D-4FDA-A729-8BCE64085E76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A0F9-77D8-4F2D-94AC-05D5A9D32606}">
  <sheetPr>
    <tabColor rgb="FF7030A0"/>
  </sheetPr>
  <dimension ref="A2:O141"/>
  <sheetViews>
    <sheetView showGridLines="0" tabSelected="1" topLeftCell="C1" zoomScaleNormal="100" zoomScaleSheetLayoutView="89" workbookViewId="0">
      <selection activeCell="D4" sqref="D4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8">
        <v>45565</v>
      </c>
    </row>
    <row r="6" spans="1:8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x14ac:dyDescent="0.25">
      <c r="A7" s="14"/>
      <c r="B7" s="15" t="s">
        <v>13</v>
      </c>
      <c r="C7" s="16" t="s">
        <v>14</v>
      </c>
      <c r="D7" s="16" t="s">
        <v>15</v>
      </c>
      <c r="E7" s="17">
        <v>441</v>
      </c>
      <c r="F7" s="17">
        <v>576563.4</v>
      </c>
      <c r="G7" s="18">
        <f t="shared" ref="G7:G70" si="0">+F7/$F$104</f>
        <v>1.3113672747178816E-3</v>
      </c>
      <c r="H7" s="19"/>
    </row>
    <row r="8" spans="1:8" x14ac:dyDescent="0.25">
      <c r="A8" s="14"/>
      <c r="B8" s="15" t="s">
        <v>16</v>
      </c>
      <c r="C8" s="16" t="s">
        <v>17</v>
      </c>
      <c r="D8" s="16" t="s">
        <v>18</v>
      </c>
      <c r="E8" s="17">
        <v>8507</v>
      </c>
      <c r="F8" s="17">
        <v>25122447.050000001</v>
      </c>
      <c r="G8" s="18">
        <f t="shared" si="0"/>
        <v>5.7139865142676043E-2</v>
      </c>
      <c r="H8" s="19"/>
    </row>
    <row r="9" spans="1:8" x14ac:dyDescent="0.25">
      <c r="A9" s="14"/>
      <c r="B9" s="15" t="s">
        <v>19</v>
      </c>
      <c r="C9" s="16" t="s">
        <v>20</v>
      </c>
      <c r="D9" s="16" t="s">
        <v>21</v>
      </c>
      <c r="E9" s="17">
        <v>295</v>
      </c>
      <c r="F9" s="17">
        <v>2138750</v>
      </c>
      <c r="G9" s="18">
        <f t="shared" si="0"/>
        <v>4.8644897660914121E-3</v>
      </c>
      <c r="H9" s="19"/>
    </row>
    <row r="10" spans="1:8" x14ac:dyDescent="0.25">
      <c r="A10" s="14"/>
      <c r="B10" s="15" t="s">
        <v>22</v>
      </c>
      <c r="C10" s="16" t="s">
        <v>23</v>
      </c>
      <c r="D10" s="16" t="s">
        <v>24</v>
      </c>
      <c r="E10" s="17">
        <v>800</v>
      </c>
      <c r="F10" s="17">
        <v>1591640</v>
      </c>
      <c r="G10" s="18">
        <f t="shared" si="0"/>
        <v>3.6201129123561589E-3</v>
      </c>
      <c r="H10" s="19"/>
    </row>
    <row r="11" spans="1:8" x14ac:dyDescent="0.25">
      <c r="A11" s="14"/>
      <c r="B11" s="15" t="s">
        <v>25</v>
      </c>
      <c r="C11" s="16" t="s">
        <v>26</v>
      </c>
      <c r="D11" s="16" t="s">
        <v>27</v>
      </c>
      <c r="E11" s="17">
        <v>10012</v>
      </c>
      <c r="F11" s="17">
        <v>18778507.199999999</v>
      </c>
      <c r="G11" s="18">
        <f t="shared" si="0"/>
        <v>4.271086199736944E-2</v>
      </c>
      <c r="H11" s="19"/>
    </row>
    <row r="12" spans="1:8" x14ac:dyDescent="0.25">
      <c r="A12" s="14"/>
      <c r="B12" s="15" t="s">
        <v>28</v>
      </c>
      <c r="C12" s="16" t="s">
        <v>29</v>
      </c>
      <c r="D12" s="16" t="s">
        <v>30</v>
      </c>
      <c r="E12" s="17">
        <v>1750</v>
      </c>
      <c r="F12" s="17">
        <v>1094100</v>
      </c>
      <c r="G12" s="18">
        <f t="shared" si="0"/>
        <v>2.4884807729190482E-3</v>
      </c>
      <c r="H12" s="19"/>
    </row>
    <row r="13" spans="1:8" x14ac:dyDescent="0.25">
      <c r="A13" s="14"/>
      <c r="B13" s="15" t="s">
        <v>31</v>
      </c>
      <c r="C13" s="16" t="s">
        <v>32</v>
      </c>
      <c r="D13" s="16" t="s">
        <v>33</v>
      </c>
      <c r="E13" s="17">
        <v>4153</v>
      </c>
      <c r="F13" s="17">
        <v>15264559.15</v>
      </c>
      <c r="G13" s="18">
        <f t="shared" si="0"/>
        <v>3.4718546706754894E-2</v>
      </c>
      <c r="H13" s="19"/>
    </row>
    <row r="14" spans="1:8" x14ac:dyDescent="0.25">
      <c r="A14" s="14"/>
      <c r="B14" s="15" t="s">
        <v>34</v>
      </c>
      <c r="C14" s="16" t="s">
        <v>35</v>
      </c>
      <c r="D14" s="16" t="s">
        <v>36</v>
      </c>
      <c r="E14" s="17">
        <v>9900</v>
      </c>
      <c r="F14" s="17">
        <v>5489550</v>
      </c>
      <c r="G14" s="18">
        <f t="shared" si="0"/>
        <v>1.2485732224639211E-2</v>
      </c>
      <c r="H14" s="19"/>
    </row>
    <row r="15" spans="1:8" x14ac:dyDescent="0.25">
      <c r="A15" s="14"/>
      <c r="B15" s="15" t="s">
        <v>37</v>
      </c>
      <c r="C15" s="16" t="s">
        <v>38</v>
      </c>
      <c r="D15" s="16" t="s">
        <v>39</v>
      </c>
      <c r="E15" s="17">
        <v>683</v>
      </c>
      <c r="F15" s="17">
        <v>2273775.2999999998</v>
      </c>
      <c r="G15" s="18">
        <f t="shared" si="0"/>
        <v>5.1715986801830179E-3</v>
      </c>
      <c r="H15" s="19"/>
    </row>
    <row r="16" spans="1:8" x14ac:dyDescent="0.25">
      <c r="A16" s="14"/>
      <c r="B16" s="15" t="s">
        <v>40</v>
      </c>
      <c r="C16" s="16" t="s">
        <v>41</v>
      </c>
      <c r="D16" s="16" t="s">
        <v>42</v>
      </c>
      <c r="E16" s="17">
        <v>8500</v>
      </c>
      <c r="F16" s="17">
        <v>2106300</v>
      </c>
      <c r="G16" s="18">
        <f t="shared" si="0"/>
        <v>4.7906837144679566E-3</v>
      </c>
      <c r="H16" s="19"/>
    </row>
    <row r="17" spans="1:8" x14ac:dyDescent="0.25">
      <c r="A17" s="14"/>
      <c r="B17" s="15" t="s">
        <v>43</v>
      </c>
      <c r="C17" s="16" t="s">
        <v>44</v>
      </c>
      <c r="D17" s="16" t="s">
        <v>18</v>
      </c>
      <c r="E17" s="17">
        <v>12330</v>
      </c>
      <c r="F17" s="17">
        <v>4561483.5</v>
      </c>
      <c r="G17" s="18">
        <f t="shared" si="0"/>
        <v>1.0374887108799455E-2</v>
      </c>
      <c r="H17" s="19"/>
    </row>
    <row r="18" spans="1:8" x14ac:dyDescent="0.25">
      <c r="A18" s="14"/>
      <c r="B18" s="15" t="s">
        <v>45</v>
      </c>
      <c r="C18" s="16" t="s">
        <v>46</v>
      </c>
      <c r="D18" s="16" t="s">
        <v>47</v>
      </c>
      <c r="E18" s="17">
        <v>2604</v>
      </c>
      <c r="F18" s="17">
        <v>7703413.2000000002</v>
      </c>
      <c r="G18" s="18">
        <f t="shared" si="0"/>
        <v>1.7521063553652131E-2</v>
      </c>
      <c r="H18" s="19"/>
    </row>
    <row r="19" spans="1:8" x14ac:dyDescent="0.25">
      <c r="A19" s="14"/>
      <c r="B19" s="15" t="s">
        <v>48</v>
      </c>
      <c r="C19" s="16" t="s">
        <v>49</v>
      </c>
      <c r="D19" s="16" t="s">
        <v>50</v>
      </c>
      <c r="E19" s="17">
        <v>8525</v>
      </c>
      <c r="F19" s="17">
        <v>6446605</v>
      </c>
      <c r="G19" s="18">
        <f t="shared" si="0"/>
        <v>1.4662510367520153E-2</v>
      </c>
      <c r="H19" s="19"/>
    </row>
    <row r="20" spans="1:8" x14ac:dyDescent="0.25">
      <c r="A20" s="14"/>
      <c r="B20" s="15" t="s">
        <v>51</v>
      </c>
      <c r="C20" s="16" t="s">
        <v>52</v>
      </c>
      <c r="D20" s="16" t="s">
        <v>42</v>
      </c>
      <c r="E20" s="17">
        <v>18908</v>
      </c>
      <c r="F20" s="17">
        <v>32749601.399999999</v>
      </c>
      <c r="G20" s="18">
        <f t="shared" si="0"/>
        <v>7.4487481404499345E-2</v>
      </c>
      <c r="H20" s="19"/>
    </row>
    <row r="21" spans="1:8" x14ac:dyDescent="0.25">
      <c r="A21" s="14"/>
      <c r="B21" s="15" t="s">
        <v>53</v>
      </c>
      <c r="C21" s="16" t="s">
        <v>54</v>
      </c>
      <c r="D21" s="16" t="s">
        <v>55</v>
      </c>
      <c r="E21" s="17">
        <v>3898</v>
      </c>
      <c r="F21" s="17">
        <v>7510276.5999999996</v>
      </c>
      <c r="G21" s="18">
        <f t="shared" si="0"/>
        <v>1.7081783126225974E-2</v>
      </c>
      <c r="H21" s="19"/>
    </row>
    <row r="22" spans="1:8" x14ac:dyDescent="0.25">
      <c r="A22" s="14"/>
      <c r="B22" s="15" t="s">
        <v>56</v>
      </c>
      <c r="C22" s="16" t="s">
        <v>57</v>
      </c>
      <c r="D22" s="16" t="s">
        <v>55</v>
      </c>
      <c r="E22" s="17">
        <v>2525</v>
      </c>
      <c r="F22" s="17">
        <v>4176602.5</v>
      </c>
      <c r="G22" s="18">
        <f t="shared" si="0"/>
        <v>9.4994927496349774E-3</v>
      </c>
      <c r="H22" s="19"/>
    </row>
    <row r="23" spans="1:8" x14ac:dyDescent="0.25">
      <c r="A23" s="14"/>
      <c r="B23" s="15" t="s">
        <v>58</v>
      </c>
      <c r="C23" s="16" t="s">
        <v>59</v>
      </c>
      <c r="D23" s="16" t="s">
        <v>42</v>
      </c>
      <c r="E23" s="17">
        <v>13093</v>
      </c>
      <c r="F23" s="17">
        <v>10315974.699999999</v>
      </c>
      <c r="G23" s="18">
        <f t="shared" si="0"/>
        <v>2.3463216063311712E-2</v>
      </c>
      <c r="H23" s="19"/>
    </row>
    <row r="24" spans="1:8" x14ac:dyDescent="0.25">
      <c r="A24" s="14"/>
      <c r="B24" s="15" t="s">
        <v>60</v>
      </c>
      <c r="C24" s="16" t="s">
        <v>61</v>
      </c>
      <c r="D24" s="16" t="s">
        <v>62</v>
      </c>
      <c r="E24" s="17">
        <v>365</v>
      </c>
      <c r="F24" s="17">
        <v>1834581.25</v>
      </c>
      <c r="G24" s="18">
        <f t="shared" si="0"/>
        <v>4.1726717548512876E-3</v>
      </c>
      <c r="H24" s="19"/>
    </row>
    <row r="25" spans="1:8" x14ac:dyDescent="0.25">
      <c r="A25" s="14"/>
      <c r="B25" s="15" t="s">
        <v>63</v>
      </c>
      <c r="C25" s="16" t="s">
        <v>64</v>
      </c>
      <c r="D25" s="16" t="s">
        <v>65</v>
      </c>
      <c r="E25" s="17">
        <v>3706</v>
      </c>
      <c r="F25" s="17">
        <v>2755040.4</v>
      </c>
      <c r="G25" s="18">
        <f t="shared" si="0"/>
        <v>6.2662142985240865E-3</v>
      </c>
      <c r="H25" s="19"/>
    </row>
    <row r="26" spans="1:8" x14ac:dyDescent="0.25">
      <c r="A26" s="14"/>
      <c r="B26" s="15" t="s">
        <v>66</v>
      </c>
      <c r="C26" s="16" t="s">
        <v>67</v>
      </c>
      <c r="D26" s="16" t="s">
        <v>27</v>
      </c>
      <c r="E26" s="17">
        <v>650</v>
      </c>
      <c r="F26" s="17">
        <v>351942.5</v>
      </c>
      <c r="G26" s="18">
        <f t="shared" si="0"/>
        <v>8.0047723647112888E-4</v>
      </c>
      <c r="H26" s="19"/>
    </row>
    <row r="27" spans="1:8" x14ac:dyDescent="0.25">
      <c r="A27" s="14"/>
      <c r="B27" s="15" t="s">
        <v>68</v>
      </c>
      <c r="C27" s="16" t="s">
        <v>69</v>
      </c>
      <c r="D27" s="16" t="s">
        <v>70</v>
      </c>
      <c r="E27" s="17">
        <v>22130</v>
      </c>
      <c r="F27" s="17">
        <v>3730011.5</v>
      </c>
      <c r="G27" s="18">
        <f t="shared" si="0"/>
        <v>8.4837417973831798E-3</v>
      </c>
      <c r="H27" s="19"/>
    </row>
    <row r="28" spans="1:8" x14ac:dyDescent="0.25">
      <c r="A28" s="14"/>
      <c r="B28" s="15" t="s">
        <v>71</v>
      </c>
      <c r="C28" s="16" t="s">
        <v>72</v>
      </c>
      <c r="D28" s="16" t="s">
        <v>55</v>
      </c>
      <c r="E28" s="17">
        <v>577</v>
      </c>
      <c r="F28" s="17">
        <v>3895673.2</v>
      </c>
      <c r="G28" s="18">
        <f t="shared" si="0"/>
        <v>8.8605318122438725E-3</v>
      </c>
      <c r="H28" s="19"/>
    </row>
    <row r="29" spans="1:8" x14ac:dyDescent="0.25">
      <c r="A29" s="14"/>
      <c r="B29" s="15" t="s">
        <v>73</v>
      </c>
      <c r="C29" s="16" t="s">
        <v>74</v>
      </c>
      <c r="D29" s="16" t="s">
        <v>42</v>
      </c>
      <c r="E29" s="17">
        <v>21232</v>
      </c>
      <c r="F29" s="17">
        <v>27028336</v>
      </c>
      <c r="G29" s="18">
        <f t="shared" si="0"/>
        <v>6.1474723023485722E-2</v>
      </c>
      <c r="H29" s="19"/>
    </row>
    <row r="30" spans="1:8" x14ac:dyDescent="0.25">
      <c r="A30" s="14"/>
      <c r="B30" s="15" t="s">
        <v>75</v>
      </c>
      <c r="C30" s="16" t="s">
        <v>76</v>
      </c>
      <c r="D30" s="16" t="s">
        <v>77</v>
      </c>
      <c r="E30" s="17">
        <v>2000</v>
      </c>
      <c r="F30" s="17">
        <v>3784400</v>
      </c>
      <c r="G30" s="18">
        <f t="shared" si="0"/>
        <v>8.6074459711496625E-3</v>
      </c>
      <c r="H30" s="19"/>
    </row>
    <row r="31" spans="1:8" x14ac:dyDescent="0.25">
      <c r="A31" s="14"/>
      <c r="B31" s="15" t="s">
        <v>78</v>
      </c>
      <c r="C31" s="16" t="s">
        <v>79</v>
      </c>
      <c r="D31" s="16" t="s">
        <v>42</v>
      </c>
      <c r="E31" s="17">
        <v>2953</v>
      </c>
      <c r="F31" s="17">
        <v>4274762.8</v>
      </c>
      <c r="G31" s="18">
        <f t="shared" si="0"/>
        <v>9.7227538950640652E-3</v>
      </c>
      <c r="H31" s="19"/>
    </row>
    <row r="32" spans="1:8" x14ac:dyDescent="0.25">
      <c r="A32" s="14"/>
      <c r="B32" s="15" t="s">
        <v>80</v>
      </c>
      <c r="C32" s="16" t="s">
        <v>81</v>
      </c>
      <c r="D32" s="16" t="s">
        <v>82</v>
      </c>
      <c r="E32" s="17">
        <v>2120</v>
      </c>
      <c r="F32" s="17">
        <v>6561188</v>
      </c>
      <c r="G32" s="18">
        <f t="shared" si="0"/>
        <v>1.4923124198434497E-2</v>
      </c>
      <c r="H32" s="19"/>
    </row>
    <row r="33" spans="1:8" x14ac:dyDescent="0.25">
      <c r="A33" s="14"/>
      <c r="B33" s="15" t="s">
        <v>83</v>
      </c>
      <c r="C33" s="16" t="s">
        <v>84</v>
      </c>
      <c r="D33" s="16" t="s">
        <v>85</v>
      </c>
      <c r="E33" s="17">
        <v>135</v>
      </c>
      <c r="F33" s="17">
        <v>1087425</v>
      </c>
      <c r="G33" s="18">
        <f t="shared" si="0"/>
        <v>2.4732987884941923E-3</v>
      </c>
      <c r="H33" s="19"/>
    </row>
    <row r="34" spans="1:8" x14ac:dyDescent="0.25">
      <c r="A34" s="14"/>
      <c r="B34" s="15" t="s">
        <v>86</v>
      </c>
      <c r="C34" s="16" t="s">
        <v>87</v>
      </c>
      <c r="D34" s="16" t="s">
        <v>36</v>
      </c>
      <c r="E34" s="17">
        <v>1296</v>
      </c>
      <c r="F34" s="17">
        <v>2083968</v>
      </c>
      <c r="G34" s="18">
        <f t="shared" si="0"/>
        <v>4.7398905944416071E-3</v>
      </c>
      <c r="H34" s="19"/>
    </row>
    <row r="35" spans="1:8" x14ac:dyDescent="0.25">
      <c r="A35" s="14"/>
      <c r="B35" s="15" t="s">
        <v>88</v>
      </c>
      <c r="C35" s="16" t="s">
        <v>89</v>
      </c>
      <c r="D35" s="16" t="s">
        <v>15</v>
      </c>
      <c r="E35" s="17">
        <v>9112</v>
      </c>
      <c r="F35" s="17">
        <v>3576915.6</v>
      </c>
      <c r="G35" s="18">
        <f t="shared" si="0"/>
        <v>8.135532124078422E-3</v>
      </c>
      <c r="H35" s="19"/>
    </row>
    <row r="36" spans="1:8" x14ac:dyDescent="0.25">
      <c r="A36" s="14"/>
      <c r="B36" s="15" t="s">
        <v>90</v>
      </c>
      <c r="C36" s="16" t="s">
        <v>91</v>
      </c>
      <c r="D36" s="16" t="s">
        <v>92</v>
      </c>
      <c r="E36" s="17">
        <v>1810</v>
      </c>
      <c r="F36" s="17">
        <v>3337640</v>
      </c>
      <c r="G36" s="18">
        <f t="shared" si="0"/>
        <v>7.5913106360712291E-3</v>
      </c>
      <c r="H36" s="19"/>
    </row>
    <row r="37" spans="1:8" x14ac:dyDescent="0.25">
      <c r="A37" s="14"/>
      <c r="B37" s="15" t="s">
        <v>93</v>
      </c>
      <c r="C37" s="16" t="s">
        <v>94</v>
      </c>
      <c r="D37" s="16" t="s">
        <v>95</v>
      </c>
      <c r="E37" s="17">
        <v>15550</v>
      </c>
      <c r="F37" s="17">
        <v>3736509.5</v>
      </c>
      <c r="G37" s="18">
        <f t="shared" si="0"/>
        <v>8.4985212033446347E-3</v>
      </c>
      <c r="H37" s="19"/>
    </row>
    <row r="38" spans="1:8" x14ac:dyDescent="0.25">
      <c r="A38" s="14"/>
      <c r="B38" s="15" t="s">
        <v>96</v>
      </c>
      <c r="C38" s="16" t="s">
        <v>97</v>
      </c>
      <c r="D38" s="16" t="s">
        <v>98</v>
      </c>
      <c r="E38" s="17">
        <v>1075</v>
      </c>
      <c r="F38" s="17">
        <v>2294856.25</v>
      </c>
      <c r="G38" s="18">
        <f t="shared" si="0"/>
        <v>5.2195463437876869E-3</v>
      </c>
      <c r="H38" s="19"/>
    </row>
    <row r="39" spans="1:8" x14ac:dyDescent="0.25">
      <c r="A39" s="14"/>
      <c r="B39" s="15" t="s">
        <v>99</v>
      </c>
      <c r="C39" s="16" t="s">
        <v>100</v>
      </c>
      <c r="D39" s="16" t="s">
        <v>101</v>
      </c>
      <c r="E39" s="17">
        <v>440</v>
      </c>
      <c r="F39" s="17">
        <v>2244088</v>
      </c>
      <c r="G39" s="18">
        <f t="shared" si="0"/>
        <v>5.1040762642705064E-3</v>
      </c>
      <c r="H39" s="19"/>
    </row>
    <row r="40" spans="1:8" x14ac:dyDescent="0.25">
      <c r="A40" s="14"/>
      <c r="B40" s="15" t="s">
        <v>102</v>
      </c>
      <c r="C40" s="16" t="s">
        <v>103</v>
      </c>
      <c r="D40" s="16" t="s">
        <v>104</v>
      </c>
      <c r="E40" s="17">
        <v>24793</v>
      </c>
      <c r="F40" s="17">
        <v>12846492.949999999</v>
      </c>
      <c r="G40" s="18">
        <f t="shared" si="0"/>
        <v>2.9218764925980349E-2</v>
      </c>
      <c r="H40" s="19"/>
    </row>
    <row r="41" spans="1:8" x14ac:dyDescent="0.25">
      <c r="A41" s="14"/>
      <c r="B41" s="15" t="s">
        <v>105</v>
      </c>
      <c r="C41" s="16" t="s">
        <v>106</v>
      </c>
      <c r="D41" s="16" t="s">
        <v>107</v>
      </c>
      <c r="E41" s="17">
        <v>5095</v>
      </c>
      <c r="F41" s="17">
        <v>4965841.75</v>
      </c>
      <c r="G41" s="18">
        <f t="shared" si="0"/>
        <v>1.1294581588733825E-2</v>
      </c>
      <c r="H41" s="19"/>
    </row>
    <row r="42" spans="1:8" x14ac:dyDescent="0.25">
      <c r="A42" s="14"/>
      <c r="B42" s="15" t="s">
        <v>108</v>
      </c>
      <c r="C42" s="16" t="s">
        <v>109</v>
      </c>
      <c r="D42" s="16" t="s">
        <v>62</v>
      </c>
      <c r="E42" s="17">
        <v>657</v>
      </c>
      <c r="F42" s="17">
        <v>3753046.8</v>
      </c>
      <c r="G42" s="18">
        <f t="shared" si="0"/>
        <v>8.536134541326533E-3</v>
      </c>
      <c r="H42" s="19"/>
    </row>
    <row r="43" spans="1:8" x14ac:dyDescent="0.25">
      <c r="A43" s="14"/>
      <c r="B43" s="15" t="s">
        <v>110</v>
      </c>
      <c r="C43" s="16" t="s">
        <v>111</v>
      </c>
      <c r="D43" s="16" t="s">
        <v>112</v>
      </c>
      <c r="E43" s="17">
        <v>1195</v>
      </c>
      <c r="F43" s="17">
        <v>2405415.5</v>
      </c>
      <c r="G43" s="18">
        <f t="shared" si="0"/>
        <v>5.4710083380234515E-3</v>
      </c>
      <c r="H43" s="19"/>
    </row>
    <row r="44" spans="1:8" x14ac:dyDescent="0.25">
      <c r="A44" s="14"/>
      <c r="B44" s="15" t="s">
        <v>113</v>
      </c>
      <c r="C44" s="16" t="s">
        <v>114</v>
      </c>
      <c r="D44" s="16" t="s">
        <v>115</v>
      </c>
      <c r="E44" s="17">
        <v>1925</v>
      </c>
      <c r="F44" s="17">
        <v>2292675</v>
      </c>
      <c r="G44" s="18">
        <f t="shared" si="0"/>
        <v>5.2145851897012875E-3</v>
      </c>
      <c r="H44" s="19"/>
    </row>
    <row r="45" spans="1:8" x14ac:dyDescent="0.25">
      <c r="A45" s="14"/>
      <c r="B45" s="15" t="s">
        <v>116</v>
      </c>
      <c r="C45" s="16" t="s">
        <v>117</v>
      </c>
      <c r="D45" s="16" t="s">
        <v>118</v>
      </c>
      <c r="E45" s="17">
        <v>3025</v>
      </c>
      <c r="F45" s="17">
        <v>3620773.75</v>
      </c>
      <c r="G45" s="18">
        <f t="shared" si="0"/>
        <v>8.2352854948953471E-3</v>
      </c>
      <c r="H45" s="19"/>
    </row>
    <row r="46" spans="1:8" x14ac:dyDescent="0.25">
      <c r="A46" s="14"/>
      <c r="B46" s="15" t="s">
        <v>119</v>
      </c>
      <c r="C46" s="16" t="s">
        <v>120</v>
      </c>
      <c r="D46" s="16" t="s">
        <v>121</v>
      </c>
      <c r="E46" s="17">
        <v>405</v>
      </c>
      <c r="F46" s="17">
        <v>2064001.5</v>
      </c>
      <c r="G46" s="18">
        <f t="shared" si="0"/>
        <v>4.6944776967608763E-3</v>
      </c>
      <c r="H46" s="19"/>
    </row>
    <row r="47" spans="1:8" x14ac:dyDescent="0.25">
      <c r="A47" s="14"/>
      <c r="B47" s="15" t="s">
        <v>122</v>
      </c>
      <c r="C47" s="16" t="s">
        <v>123</v>
      </c>
      <c r="D47" s="16" t="s">
        <v>124</v>
      </c>
      <c r="E47" s="17">
        <v>2900</v>
      </c>
      <c r="F47" s="17">
        <v>2016660</v>
      </c>
      <c r="G47" s="18">
        <f t="shared" si="0"/>
        <v>4.5868016045287705E-3</v>
      </c>
      <c r="H47" s="19"/>
    </row>
    <row r="48" spans="1:8" x14ac:dyDescent="0.25">
      <c r="A48" s="14"/>
      <c r="B48" s="15" t="s">
        <v>125</v>
      </c>
      <c r="C48" s="16" t="s">
        <v>126</v>
      </c>
      <c r="D48" s="16" t="s">
        <v>127</v>
      </c>
      <c r="E48" s="17">
        <v>7250</v>
      </c>
      <c r="F48" s="17">
        <v>4395675</v>
      </c>
      <c r="G48" s="18">
        <f t="shared" si="0"/>
        <v>9.9977632040041467E-3</v>
      </c>
      <c r="H48" s="19"/>
    </row>
    <row r="49" spans="1:8" x14ac:dyDescent="0.25">
      <c r="A49" s="14"/>
      <c r="B49" s="15" t="s">
        <v>128</v>
      </c>
      <c r="C49" s="16" t="s">
        <v>129</v>
      </c>
      <c r="D49" s="16" t="s">
        <v>130</v>
      </c>
      <c r="E49" s="17">
        <v>12600</v>
      </c>
      <c r="F49" s="17">
        <v>3749760</v>
      </c>
      <c r="G49" s="18">
        <f t="shared" si="0"/>
        <v>8.528658863962096E-3</v>
      </c>
      <c r="H49" s="19"/>
    </row>
    <row r="50" spans="1:8" x14ac:dyDescent="0.25">
      <c r="A50" s="14"/>
      <c r="B50" s="15" t="s">
        <v>131</v>
      </c>
      <c r="C50" s="16" t="s">
        <v>132</v>
      </c>
      <c r="D50" s="16" t="s">
        <v>27</v>
      </c>
      <c r="E50" s="17">
        <v>400</v>
      </c>
      <c r="F50" s="17">
        <v>2497740</v>
      </c>
      <c r="G50" s="18">
        <f t="shared" si="0"/>
        <v>5.6809962213242148E-3</v>
      </c>
      <c r="H50" s="19"/>
    </row>
    <row r="51" spans="1:8" x14ac:dyDescent="0.25">
      <c r="A51" s="14"/>
      <c r="B51" s="15" t="s">
        <v>133</v>
      </c>
      <c r="C51" s="16" t="s">
        <v>134</v>
      </c>
      <c r="D51" s="16" t="s">
        <v>135</v>
      </c>
      <c r="E51" s="17">
        <v>717</v>
      </c>
      <c r="F51" s="17">
        <v>4544453.55</v>
      </c>
      <c r="G51" s="18">
        <f t="shared" si="0"/>
        <v>1.0336153260761092E-2</v>
      </c>
      <c r="H51" s="19"/>
    </row>
    <row r="52" spans="1:8" x14ac:dyDescent="0.25">
      <c r="A52" s="14"/>
      <c r="B52" s="15" t="s">
        <v>136</v>
      </c>
      <c r="C52" s="16" t="s">
        <v>137</v>
      </c>
      <c r="D52" s="16" t="s">
        <v>42</v>
      </c>
      <c r="E52" s="17">
        <v>3279</v>
      </c>
      <c r="F52" s="17">
        <v>6079102.0499999998</v>
      </c>
      <c r="G52" s="18">
        <f t="shared" si="0"/>
        <v>1.3826641594038725E-2</v>
      </c>
      <c r="H52" s="19"/>
    </row>
    <row r="53" spans="1:8" x14ac:dyDescent="0.25">
      <c r="A53" s="14"/>
      <c r="B53" s="15" t="s">
        <v>138</v>
      </c>
      <c r="C53" s="16" t="s">
        <v>139</v>
      </c>
      <c r="D53" s="16" t="s">
        <v>42</v>
      </c>
      <c r="E53" s="17">
        <v>9945</v>
      </c>
      <c r="F53" s="17">
        <v>12254229</v>
      </c>
      <c r="G53" s="18">
        <f t="shared" si="0"/>
        <v>2.7871687463163344E-2</v>
      </c>
      <c r="H53" s="19"/>
    </row>
    <row r="54" spans="1:8" x14ac:dyDescent="0.25">
      <c r="A54" s="14"/>
      <c r="B54" s="15" t="s">
        <v>140</v>
      </c>
      <c r="C54" s="16" t="s">
        <v>141</v>
      </c>
      <c r="D54" s="16" t="s">
        <v>142</v>
      </c>
      <c r="E54" s="17">
        <v>1180</v>
      </c>
      <c r="F54" s="17">
        <v>3174141</v>
      </c>
      <c r="G54" s="18">
        <f t="shared" si="0"/>
        <v>7.2194395841641895E-3</v>
      </c>
      <c r="H54" s="19"/>
    </row>
    <row r="55" spans="1:8" x14ac:dyDescent="0.25">
      <c r="A55" s="14"/>
      <c r="B55" s="15" t="s">
        <v>143</v>
      </c>
      <c r="C55" s="16" t="s">
        <v>144</v>
      </c>
      <c r="D55" s="16" t="s">
        <v>145</v>
      </c>
      <c r="E55" s="17">
        <v>2365</v>
      </c>
      <c r="F55" s="17">
        <v>1141349</v>
      </c>
      <c r="G55" s="18">
        <f t="shared" si="0"/>
        <v>2.5959464781010718E-3</v>
      </c>
      <c r="H55" s="19"/>
    </row>
    <row r="56" spans="1:8" x14ac:dyDescent="0.25">
      <c r="A56" s="14"/>
      <c r="B56" s="15" t="s">
        <v>146</v>
      </c>
      <c r="C56" s="16" t="s">
        <v>147</v>
      </c>
      <c r="D56" s="16" t="s">
        <v>148</v>
      </c>
      <c r="E56" s="17">
        <v>65</v>
      </c>
      <c r="F56" s="17">
        <v>247292.5</v>
      </c>
      <c r="G56" s="18">
        <f t="shared" si="0"/>
        <v>5.6245556305372789E-4</v>
      </c>
      <c r="H56" s="19"/>
    </row>
    <row r="57" spans="1:8" x14ac:dyDescent="0.25">
      <c r="A57" s="14"/>
      <c r="B57" s="15" t="s">
        <v>149</v>
      </c>
      <c r="C57" s="16" t="s">
        <v>150</v>
      </c>
      <c r="D57" s="16" t="s">
        <v>27</v>
      </c>
      <c r="E57" s="17">
        <v>665</v>
      </c>
      <c r="F57" s="17">
        <v>3624516</v>
      </c>
      <c r="G57" s="18">
        <f t="shared" si="0"/>
        <v>8.2437970726052974E-3</v>
      </c>
      <c r="H57" s="19"/>
    </row>
    <row r="58" spans="1:8" x14ac:dyDescent="0.25">
      <c r="A58" s="14"/>
      <c r="B58" s="15" t="s">
        <v>151</v>
      </c>
      <c r="C58" s="16" t="s">
        <v>152</v>
      </c>
      <c r="D58" s="16" t="s">
        <v>153</v>
      </c>
      <c r="E58" s="17">
        <v>8620</v>
      </c>
      <c r="F58" s="17">
        <v>2457562</v>
      </c>
      <c r="G58" s="18">
        <f t="shared" si="0"/>
        <v>5.5896131845868582E-3</v>
      </c>
      <c r="H58" s="19"/>
    </row>
    <row r="59" spans="1:8" x14ac:dyDescent="0.25">
      <c r="A59" s="14"/>
      <c r="B59" s="15" t="s">
        <v>154</v>
      </c>
      <c r="C59" s="16" t="s">
        <v>155</v>
      </c>
      <c r="D59" s="16" t="s">
        <v>156</v>
      </c>
      <c r="E59" s="17">
        <v>3745</v>
      </c>
      <c r="F59" s="17">
        <v>3352336.75</v>
      </c>
      <c r="G59" s="18">
        <f t="shared" si="0"/>
        <v>7.6247377266474084E-3</v>
      </c>
      <c r="H59" s="19"/>
    </row>
    <row r="60" spans="1:8" x14ac:dyDescent="0.25">
      <c r="A60" s="14"/>
      <c r="B60" s="15" t="s">
        <v>157</v>
      </c>
      <c r="C60" s="16" t="s">
        <v>158</v>
      </c>
      <c r="D60" s="16" t="s">
        <v>159</v>
      </c>
      <c r="E60" s="17">
        <v>1120</v>
      </c>
      <c r="F60" s="17">
        <v>4282824</v>
      </c>
      <c r="G60" s="18">
        <f t="shared" si="0"/>
        <v>9.7410887284491814E-3</v>
      </c>
      <c r="H60" s="19"/>
    </row>
    <row r="61" spans="1:8" x14ac:dyDescent="0.25">
      <c r="A61" s="14"/>
      <c r="B61" s="15" t="s">
        <v>160</v>
      </c>
      <c r="C61" s="16" t="s">
        <v>161</v>
      </c>
      <c r="D61" s="16" t="s">
        <v>36</v>
      </c>
      <c r="E61" s="17">
        <v>741</v>
      </c>
      <c r="F61" s="17">
        <v>5707923</v>
      </c>
      <c r="G61" s="18">
        <f t="shared" si="0"/>
        <v>1.2982411698018838E-2</v>
      </c>
      <c r="H61" s="19"/>
    </row>
    <row r="62" spans="1:8" x14ac:dyDescent="0.25">
      <c r="A62" s="14"/>
      <c r="B62" s="15" t="s">
        <v>162</v>
      </c>
      <c r="C62" s="16" t="s">
        <v>163</v>
      </c>
      <c r="D62" s="16" t="s">
        <v>55</v>
      </c>
      <c r="E62" s="17">
        <v>1000</v>
      </c>
      <c r="F62" s="17">
        <v>2191100</v>
      </c>
      <c r="G62" s="18">
        <f t="shared" si="0"/>
        <v>4.9835574641649994E-3</v>
      </c>
      <c r="H62" s="19"/>
    </row>
    <row r="63" spans="1:8" x14ac:dyDescent="0.25">
      <c r="A63" s="14"/>
      <c r="B63" s="15" t="s">
        <v>164</v>
      </c>
      <c r="C63" s="16" t="s">
        <v>165</v>
      </c>
      <c r="D63" s="16" t="s">
        <v>166</v>
      </c>
      <c r="E63" s="17">
        <v>75</v>
      </c>
      <c r="F63" s="17">
        <v>2187412.5</v>
      </c>
      <c r="G63" s="18">
        <f t="shared" si="0"/>
        <v>4.9751704128441522E-3</v>
      </c>
      <c r="H63" s="19"/>
    </row>
    <row r="64" spans="1:8" x14ac:dyDescent="0.25">
      <c r="A64" s="14"/>
      <c r="B64" s="15" t="s">
        <v>167</v>
      </c>
      <c r="C64" s="16" t="s">
        <v>168</v>
      </c>
      <c r="D64" s="16" t="s">
        <v>15</v>
      </c>
      <c r="E64" s="17">
        <v>8853</v>
      </c>
      <c r="F64" s="17">
        <v>15134646.15</v>
      </c>
      <c r="G64" s="18">
        <f t="shared" si="0"/>
        <v>3.442306548689178E-2</v>
      </c>
      <c r="H64" s="19"/>
    </row>
    <row r="65" spans="1:15" x14ac:dyDescent="0.25">
      <c r="A65" s="14"/>
      <c r="B65" s="15" t="s">
        <v>169</v>
      </c>
      <c r="C65" s="16" t="s">
        <v>170</v>
      </c>
      <c r="D65" s="16" t="s">
        <v>39</v>
      </c>
      <c r="E65" s="17">
        <v>5500</v>
      </c>
      <c r="F65" s="17">
        <v>3422650</v>
      </c>
      <c r="G65" s="18">
        <f t="shared" si="0"/>
        <v>7.7846620212333236E-3</v>
      </c>
      <c r="H65" s="19"/>
    </row>
    <row r="66" spans="1:15" x14ac:dyDescent="0.25">
      <c r="A66" s="14"/>
      <c r="B66" s="15" t="s">
        <v>171</v>
      </c>
      <c r="C66" s="16" t="s">
        <v>172</v>
      </c>
      <c r="D66" s="16" t="s">
        <v>173</v>
      </c>
      <c r="E66" s="17">
        <v>545</v>
      </c>
      <c r="F66" s="17">
        <v>826547</v>
      </c>
      <c r="G66" s="18">
        <f t="shared" si="0"/>
        <v>1.8799436225335165E-3</v>
      </c>
      <c r="H66" s="19"/>
    </row>
    <row r="67" spans="1:15" x14ac:dyDescent="0.25">
      <c r="A67" s="14"/>
      <c r="B67" s="15" t="s">
        <v>174</v>
      </c>
      <c r="C67" s="16" t="s">
        <v>175</v>
      </c>
      <c r="D67" s="16" t="s">
        <v>176</v>
      </c>
      <c r="E67" s="17">
        <v>3180</v>
      </c>
      <c r="F67" s="17">
        <v>13573830</v>
      </c>
      <c r="G67" s="18">
        <f t="shared" si="0"/>
        <v>3.0873060021818628E-2</v>
      </c>
      <c r="H67" s="19"/>
    </row>
    <row r="68" spans="1:15" x14ac:dyDescent="0.25">
      <c r="A68" s="14"/>
      <c r="B68" s="15" t="s">
        <v>177</v>
      </c>
      <c r="C68" s="16" t="s">
        <v>178</v>
      </c>
      <c r="D68" s="16" t="s">
        <v>42</v>
      </c>
      <c r="E68" s="17">
        <v>26500</v>
      </c>
      <c r="F68" s="17">
        <v>2950245</v>
      </c>
      <c r="G68" s="18">
        <f t="shared" si="0"/>
        <v>6.7101982980537038E-3</v>
      </c>
      <c r="H68" s="19"/>
    </row>
    <row r="69" spans="1:15" x14ac:dyDescent="0.25">
      <c r="A69" s="14"/>
      <c r="B69" s="15" t="s">
        <v>179</v>
      </c>
      <c r="C69" s="16" t="s">
        <v>180</v>
      </c>
      <c r="D69" s="16" t="s">
        <v>181</v>
      </c>
      <c r="E69" s="17">
        <v>745</v>
      </c>
      <c r="F69" s="17">
        <v>8792490</v>
      </c>
      <c r="G69" s="18">
        <f t="shared" si="0"/>
        <v>1.9998119286247146E-2</v>
      </c>
      <c r="H69" s="19"/>
    </row>
    <row r="70" spans="1:15" x14ac:dyDescent="0.25">
      <c r="A70" s="14"/>
      <c r="B70" s="15" t="s">
        <v>182</v>
      </c>
      <c r="C70" s="16" t="s">
        <v>183</v>
      </c>
      <c r="D70" s="16" t="s">
        <v>62</v>
      </c>
      <c r="E70" s="17">
        <v>885</v>
      </c>
      <c r="F70" s="17">
        <v>2513267.25</v>
      </c>
      <c r="G70" s="18">
        <f t="shared" si="0"/>
        <v>5.7163122464419435E-3</v>
      </c>
      <c r="H70" s="19"/>
    </row>
    <row r="71" spans="1:15" x14ac:dyDescent="0.25">
      <c r="A71" s="14"/>
      <c r="B71" s="15" t="s">
        <v>184</v>
      </c>
      <c r="C71" s="16" t="s">
        <v>185</v>
      </c>
      <c r="D71" s="16" t="s">
        <v>186</v>
      </c>
      <c r="E71" s="17">
        <v>850</v>
      </c>
      <c r="F71" s="17">
        <v>3326645</v>
      </c>
      <c r="G71" s="18">
        <f t="shared" ref="G71:G92" si="1">+F71/$F$104</f>
        <v>7.5663030077938826E-3</v>
      </c>
      <c r="H71" s="19"/>
    </row>
    <row r="72" spans="1:15" x14ac:dyDescent="0.25">
      <c r="A72" s="14"/>
      <c r="B72" s="15" t="s">
        <v>187</v>
      </c>
      <c r="C72" s="16" t="s">
        <v>188</v>
      </c>
      <c r="D72" s="16" t="s">
        <v>189</v>
      </c>
      <c r="E72" s="17">
        <v>3250</v>
      </c>
      <c r="F72" s="17">
        <v>1657987.5</v>
      </c>
      <c r="G72" s="18">
        <f t="shared" si="1"/>
        <v>3.7710172886300341E-3</v>
      </c>
      <c r="H72" s="19"/>
    </row>
    <row r="73" spans="1:15" x14ac:dyDescent="0.25">
      <c r="A73" s="14"/>
      <c r="B73" s="15" t="s">
        <v>190</v>
      </c>
      <c r="C73" s="16" t="s">
        <v>191</v>
      </c>
      <c r="D73" s="16" t="s">
        <v>42</v>
      </c>
      <c r="E73" s="17">
        <v>3450</v>
      </c>
      <c r="F73" s="17">
        <v>1807972.5</v>
      </c>
      <c r="G73" s="18">
        <f t="shared" si="1"/>
        <v>4.1121513611337025E-3</v>
      </c>
      <c r="H73" s="19"/>
    </row>
    <row r="74" spans="1:15" x14ac:dyDescent="0.25">
      <c r="A74" s="14"/>
      <c r="B74" s="15" t="s">
        <v>192</v>
      </c>
      <c r="C74" s="16" t="s">
        <v>193</v>
      </c>
      <c r="D74" s="16" t="s">
        <v>194</v>
      </c>
      <c r="E74" s="17">
        <v>272</v>
      </c>
      <c r="F74" s="17">
        <v>3600736</v>
      </c>
      <c r="G74" s="18">
        <f t="shared" si="1"/>
        <v>8.189710542324688E-3</v>
      </c>
      <c r="H74" s="19"/>
    </row>
    <row r="75" spans="1:15" x14ac:dyDescent="0.25">
      <c r="A75" s="14"/>
      <c r="B75" s="15" t="s">
        <v>195</v>
      </c>
      <c r="C75" s="16" t="s">
        <v>196</v>
      </c>
      <c r="D75" s="16" t="s">
        <v>197</v>
      </c>
      <c r="E75" s="17">
        <v>750</v>
      </c>
      <c r="F75" s="17">
        <v>1873387.5</v>
      </c>
      <c r="G75" s="18">
        <f t="shared" si="1"/>
        <v>4.2609348084972883E-3</v>
      </c>
      <c r="H75" s="20"/>
      <c r="L75" s="16"/>
      <c r="M75" s="16"/>
      <c r="N75" s="16"/>
      <c r="O75" s="16"/>
    </row>
    <row r="76" spans="1:15" outlineLevel="1" x14ac:dyDescent="0.25">
      <c r="A76" s="14"/>
      <c r="B76" s="15" t="s">
        <v>198</v>
      </c>
      <c r="C76" s="16" t="s">
        <v>199</v>
      </c>
      <c r="D76" s="16" t="s">
        <v>176</v>
      </c>
      <c r="E76" s="17">
        <v>2120</v>
      </c>
      <c r="F76" s="17">
        <v>3343664</v>
      </c>
      <c r="G76" s="18">
        <f t="shared" si="1"/>
        <v>7.6050119505544243E-3</v>
      </c>
      <c r="H76" s="20"/>
      <c r="L76" s="16"/>
      <c r="M76" s="16"/>
      <c r="N76" s="16"/>
      <c r="O76" s="16"/>
    </row>
    <row r="77" spans="1:15" outlineLevel="1" x14ac:dyDescent="0.25">
      <c r="A77" s="14"/>
      <c r="B77" s="15" t="s">
        <v>200</v>
      </c>
      <c r="C77" s="16" t="s">
        <v>201</v>
      </c>
      <c r="D77" s="16" t="s">
        <v>55</v>
      </c>
      <c r="E77" s="17">
        <v>430</v>
      </c>
      <c r="F77" s="17">
        <v>1460516.5</v>
      </c>
      <c r="G77" s="18">
        <f t="shared" si="1"/>
        <v>3.3218784652052124E-3</v>
      </c>
      <c r="H77" s="20"/>
      <c r="L77" s="16"/>
      <c r="M77" s="16"/>
      <c r="N77" s="16"/>
      <c r="O77" s="16"/>
    </row>
    <row r="78" spans="1:15" outlineLevel="1" x14ac:dyDescent="0.25">
      <c r="A78" s="14"/>
      <c r="B78" s="15" t="s">
        <v>202</v>
      </c>
      <c r="C78" s="16" t="s">
        <v>203</v>
      </c>
      <c r="D78" s="16" t="s">
        <v>36</v>
      </c>
      <c r="E78" s="17">
        <v>2200</v>
      </c>
      <c r="F78" s="17">
        <v>7869290</v>
      </c>
      <c r="G78" s="18">
        <f t="shared" si="1"/>
        <v>1.7898342803696312E-2</v>
      </c>
      <c r="H78" s="20"/>
    </row>
    <row r="79" spans="1:15" outlineLevel="1" x14ac:dyDescent="0.25">
      <c r="A79" s="14"/>
      <c r="B79" s="15" t="s">
        <v>204</v>
      </c>
      <c r="C79" s="16" t="s">
        <v>205</v>
      </c>
      <c r="D79" s="16" t="s">
        <v>145</v>
      </c>
      <c r="E79" s="17">
        <v>13950</v>
      </c>
      <c r="F79" s="17">
        <v>6182640</v>
      </c>
      <c r="G79" s="18">
        <f t="shared" si="1"/>
        <v>1.4062133960223218E-2</v>
      </c>
      <c r="H79" s="20"/>
    </row>
    <row r="80" spans="1:15" outlineLevel="1" x14ac:dyDescent="0.25">
      <c r="A80" s="14"/>
      <c r="B80" s="15" t="s">
        <v>206</v>
      </c>
      <c r="C80" s="16" t="s">
        <v>207</v>
      </c>
      <c r="D80" s="16" t="s">
        <v>208</v>
      </c>
      <c r="E80" s="17">
        <v>9924</v>
      </c>
      <c r="F80" s="17">
        <v>3501683.4</v>
      </c>
      <c r="G80" s="18">
        <f t="shared" si="1"/>
        <v>7.9644199010600499E-3</v>
      </c>
      <c r="H80" s="20"/>
    </row>
    <row r="81" spans="1:8" outlineLevel="1" x14ac:dyDescent="0.25">
      <c r="A81" s="14"/>
      <c r="B81" s="15" t="s">
        <v>209</v>
      </c>
      <c r="C81" s="16" t="s">
        <v>210</v>
      </c>
      <c r="D81" s="16" t="s">
        <v>211</v>
      </c>
      <c r="E81" s="17">
        <v>16250</v>
      </c>
      <c r="F81" s="17">
        <v>4441125</v>
      </c>
      <c r="G81" s="18">
        <f t="shared" si="1"/>
        <v>1.0101137165368894E-2</v>
      </c>
      <c r="H81" s="20"/>
    </row>
    <row r="82" spans="1:8" outlineLevel="1" x14ac:dyDescent="0.25">
      <c r="A82" s="14"/>
      <c r="B82" s="15" t="s">
        <v>212</v>
      </c>
      <c r="C82" s="16" t="s">
        <v>213</v>
      </c>
      <c r="D82" s="16" t="s">
        <v>214</v>
      </c>
      <c r="E82" s="17">
        <v>15000</v>
      </c>
      <c r="F82" s="17">
        <v>3170850</v>
      </c>
      <c r="G82" s="18">
        <f t="shared" si="1"/>
        <v>7.2119543540904519E-3</v>
      </c>
      <c r="H82" s="20"/>
    </row>
    <row r="83" spans="1:8" outlineLevel="1" x14ac:dyDescent="0.25">
      <c r="A83" s="14"/>
      <c r="B83" s="15" t="s">
        <v>215</v>
      </c>
      <c r="C83" s="16" t="s">
        <v>216</v>
      </c>
      <c r="D83" s="16" t="s">
        <v>217</v>
      </c>
      <c r="E83" s="17">
        <v>710</v>
      </c>
      <c r="F83" s="17">
        <v>2165606.5</v>
      </c>
      <c r="G83" s="18">
        <f t="shared" si="1"/>
        <v>4.9255736559350284E-3</v>
      </c>
      <c r="H83" s="20"/>
    </row>
    <row r="84" spans="1:8" outlineLevel="1" x14ac:dyDescent="0.25">
      <c r="A84" s="14"/>
      <c r="B84" s="15" t="s">
        <v>218</v>
      </c>
      <c r="C84" s="16" t="s">
        <v>219</v>
      </c>
      <c r="D84" s="16" t="s">
        <v>92</v>
      </c>
      <c r="E84" s="17">
        <v>1245</v>
      </c>
      <c r="F84" s="17">
        <v>893910</v>
      </c>
      <c r="G84" s="18">
        <f t="shared" si="1"/>
        <v>2.0331577074491052E-3</v>
      </c>
      <c r="H84" s="20"/>
    </row>
    <row r="85" spans="1:8" outlineLevel="1" x14ac:dyDescent="0.25">
      <c r="A85" s="14"/>
      <c r="B85" s="15" t="s">
        <v>220</v>
      </c>
      <c r="C85" s="16" t="s">
        <v>221</v>
      </c>
      <c r="D85" s="16" t="s">
        <v>222</v>
      </c>
      <c r="E85" s="17">
        <v>34500</v>
      </c>
      <c r="F85" s="17">
        <v>3275775</v>
      </c>
      <c r="G85" s="18">
        <f t="shared" si="1"/>
        <v>7.4506015025216114E-3</v>
      </c>
      <c r="H85" s="21"/>
    </row>
    <row r="86" spans="1:8" outlineLevel="1" x14ac:dyDescent="0.25">
      <c r="A86" s="14"/>
      <c r="B86" s="15" t="s">
        <v>223</v>
      </c>
      <c r="C86" s="16" t="s">
        <v>224</v>
      </c>
      <c r="D86" s="16" t="s">
        <v>225</v>
      </c>
      <c r="E86" s="17">
        <v>740</v>
      </c>
      <c r="F86" s="17">
        <v>5605241</v>
      </c>
      <c r="G86" s="18">
        <f t="shared" si="1"/>
        <v>1.2748866151245351E-2</v>
      </c>
      <c r="H86" s="20"/>
    </row>
    <row r="87" spans="1:8" outlineLevel="1" x14ac:dyDescent="0.25">
      <c r="A87" s="14"/>
      <c r="B87" s="15" t="s">
        <v>226</v>
      </c>
      <c r="C87" s="16" t="s">
        <v>227</v>
      </c>
      <c r="D87" s="16" t="s">
        <v>228</v>
      </c>
      <c r="E87" s="17">
        <v>2210</v>
      </c>
      <c r="F87" s="17">
        <v>3513679</v>
      </c>
      <c r="G87" s="18">
        <f t="shared" si="1"/>
        <v>7.9917033486056367E-3</v>
      </c>
      <c r="H87" s="20"/>
    </row>
    <row r="88" spans="1:8" outlineLevel="1" x14ac:dyDescent="0.25">
      <c r="A88" s="14"/>
      <c r="B88" s="15" t="s">
        <v>229</v>
      </c>
      <c r="C88" s="16" t="s">
        <v>230</v>
      </c>
      <c r="D88" s="16" t="s">
        <v>27</v>
      </c>
      <c r="E88" s="17">
        <v>3675</v>
      </c>
      <c r="F88" s="17">
        <v>6600667.5</v>
      </c>
      <c r="G88" s="18">
        <f t="shared" si="1"/>
        <v>1.5012918528636907E-2</v>
      </c>
      <c r="H88" s="20"/>
    </row>
    <row r="89" spans="1:8" outlineLevel="1" x14ac:dyDescent="0.25">
      <c r="A89" s="14"/>
      <c r="B89" s="15" t="s">
        <v>231</v>
      </c>
      <c r="C89" s="16" t="s">
        <v>232</v>
      </c>
      <c r="D89" s="16" t="s">
        <v>233</v>
      </c>
      <c r="E89" s="17">
        <v>9800</v>
      </c>
      <c r="F89" s="17">
        <v>3381980</v>
      </c>
      <c r="G89" s="18">
        <f t="shared" si="1"/>
        <v>7.6921599528349894E-3</v>
      </c>
      <c r="H89" s="20"/>
    </row>
    <row r="90" spans="1:8" x14ac:dyDescent="0.25">
      <c r="B90" s="15" t="s">
        <v>234</v>
      </c>
      <c r="C90" s="16" t="s">
        <v>235</v>
      </c>
      <c r="D90" s="16" t="s">
        <v>62</v>
      </c>
      <c r="E90" s="17">
        <v>51</v>
      </c>
      <c r="F90" s="17">
        <v>629643.44999999995</v>
      </c>
      <c r="G90" s="18">
        <f t="shared" si="1"/>
        <v>1.4320954383689021E-3</v>
      </c>
      <c r="H90" s="20"/>
    </row>
    <row r="91" spans="1:8" x14ac:dyDescent="0.25">
      <c r="B91" s="15" t="s">
        <v>236</v>
      </c>
      <c r="C91" s="16" t="s">
        <v>237</v>
      </c>
      <c r="D91" s="16" t="s">
        <v>115</v>
      </c>
      <c r="E91" s="17">
        <v>1125</v>
      </c>
      <c r="F91" s="17">
        <v>2220075</v>
      </c>
      <c r="G91" s="18">
        <f t="shared" si="1"/>
        <v>5.0494597860691491E-3</v>
      </c>
      <c r="H91" s="20"/>
    </row>
    <row r="92" spans="1:8" x14ac:dyDescent="0.25">
      <c r="B92" s="22"/>
      <c r="C92" s="22" t="s">
        <v>238</v>
      </c>
      <c r="D92" s="22"/>
      <c r="E92" s="23"/>
      <c r="F92" s="24">
        <f>SUM(F7:F91)</f>
        <v>434066560.8499999</v>
      </c>
      <c r="G92" s="25">
        <f t="shared" si="1"/>
        <v>0.98726468407121903</v>
      </c>
      <c r="H92" s="26"/>
    </row>
    <row r="94" spans="1:8" x14ac:dyDescent="0.25">
      <c r="A94" s="27" t="s">
        <v>239</v>
      </c>
      <c r="B94" s="28"/>
      <c r="C94" s="28" t="s">
        <v>240</v>
      </c>
      <c r="D94" s="28"/>
      <c r="E94" s="28"/>
      <c r="F94" s="28" t="s">
        <v>10</v>
      </c>
      <c r="G94" s="29" t="s">
        <v>11</v>
      </c>
      <c r="H94" s="28" t="s">
        <v>12</v>
      </c>
    </row>
    <row r="95" spans="1:8" x14ac:dyDescent="0.25">
      <c r="B95" s="30"/>
      <c r="C95" s="22" t="s">
        <v>241</v>
      </c>
      <c r="D95" s="16"/>
      <c r="E95" s="31"/>
      <c r="F95" s="32" t="s">
        <v>242</v>
      </c>
      <c r="G95" s="25">
        <v>0</v>
      </c>
      <c r="H95" s="16"/>
    </row>
    <row r="96" spans="1:8" x14ac:dyDescent="0.25">
      <c r="B96" s="30" t="s">
        <v>243</v>
      </c>
      <c r="C96" s="22" t="s">
        <v>244</v>
      </c>
      <c r="D96" s="22"/>
      <c r="E96" s="23"/>
      <c r="F96" s="17">
        <v>5986700.7400000002</v>
      </c>
      <c r="G96" s="25">
        <f>+F96/$F$104</f>
        <v>1.3616479009880484E-2</v>
      </c>
      <c r="H96" s="16"/>
    </row>
    <row r="97" spans="1:8" x14ac:dyDescent="0.25">
      <c r="B97" s="30"/>
      <c r="C97" s="22" t="s">
        <v>245</v>
      </c>
      <c r="D97" s="16"/>
      <c r="E97" s="31"/>
      <c r="F97" s="23" t="s">
        <v>242</v>
      </c>
      <c r="G97" s="25">
        <v>0</v>
      </c>
      <c r="H97" s="16"/>
    </row>
    <row r="98" spans="1:8" x14ac:dyDescent="0.25">
      <c r="A98" s="33" t="s">
        <v>246</v>
      </c>
      <c r="B98" s="30"/>
      <c r="C98" s="22" t="s">
        <v>247</v>
      </c>
      <c r="D98" s="16"/>
      <c r="E98" s="31"/>
      <c r="F98" s="23" t="s">
        <v>242</v>
      </c>
      <c r="G98" s="25">
        <v>0</v>
      </c>
      <c r="H98" s="16"/>
    </row>
    <row r="99" spans="1:8" x14ac:dyDescent="0.25">
      <c r="B99" s="30"/>
      <c r="C99" s="22" t="s">
        <v>248</v>
      </c>
      <c r="D99" s="16"/>
      <c r="E99" s="31"/>
      <c r="F99" s="23" t="s">
        <v>242</v>
      </c>
      <c r="G99" s="25">
        <v>0</v>
      </c>
      <c r="H99" s="16"/>
    </row>
    <row r="100" spans="1:8" x14ac:dyDescent="0.25">
      <c r="B100" s="16" t="s">
        <v>246</v>
      </c>
      <c r="C100" s="16" t="s">
        <v>249</v>
      </c>
      <c r="D100" s="16"/>
      <c r="E100" s="31"/>
      <c r="F100" s="17">
        <v>-387417.31</v>
      </c>
      <c r="G100" s="25">
        <f>+F100/$F$104</f>
        <v>-8.8116308109955071E-4</v>
      </c>
      <c r="H100" s="16"/>
    </row>
    <row r="101" spans="1:8" x14ac:dyDescent="0.25">
      <c r="B101" s="30"/>
      <c r="C101" s="16"/>
      <c r="D101" s="16"/>
      <c r="E101" s="31"/>
      <c r="F101" s="32"/>
      <c r="G101" s="25"/>
      <c r="H101" s="16"/>
    </row>
    <row r="102" spans="1:8" x14ac:dyDescent="0.25">
      <c r="B102" s="30"/>
      <c r="C102" s="16" t="s">
        <v>250</v>
      </c>
      <c r="D102" s="16"/>
      <c r="E102" s="31"/>
      <c r="F102" s="34">
        <f>SUM(F95:F101)</f>
        <v>5599283.4300000006</v>
      </c>
      <c r="G102" s="25">
        <f>+F102/$F$104</f>
        <v>1.2735315928780935E-2</v>
      </c>
      <c r="H102" s="16"/>
    </row>
    <row r="103" spans="1:8" x14ac:dyDescent="0.25">
      <c r="B103" s="30"/>
      <c r="C103" s="16"/>
      <c r="D103" s="16"/>
      <c r="E103" s="31"/>
      <c r="F103" s="34"/>
      <c r="G103" s="25"/>
      <c r="H103" s="16"/>
    </row>
    <row r="104" spans="1:8" x14ac:dyDescent="0.25">
      <c r="B104" s="35"/>
      <c r="C104" s="36" t="s">
        <v>251</v>
      </c>
      <c r="D104" s="37"/>
      <c r="E104" s="38"/>
      <c r="F104" s="38">
        <f>+F102+F92</f>
        <v>439665844.27999991</v>
      </c>
      <c r="G104" s="39">
        <v>1</v>
      </c>
      <c r="H104" s="16"/>
    </row>
    <row r="105" spans="1:8" x14ac:dyDescent="0.25">
      <c r="F105" s="40"/>
    </row>
    <row r="106" spans="1:8" x14ac:dyDescent="0.25">
      <c r="C106" s="22" t="s">
        <v>252</v>
      </c>
      <c r="D106" s="41"/>
      <c r="F106" s="4">
        <v>0</v>
      </c>
    </row>
    <row r="107" spans="1:8" x14ac:dyDescent="0.25">
      <c r="C107" s="22" t="s">
        <v>253</v>
      </c>
      <c r="D107" s="42"/>
    </row>
    <row r="108" spans="1:8" x14ac:dyDescent="0.25">
      <c r="C108" s="22" t="s">
        <v>254</v>
      </c>
      <c r="D108" s="42"/>
    </row>
    <row r="109" spans="1:8" x14ac:dyDescent="0.25">
      <c r="A109" s="27" t="s">
        <v>255</v>
      </c>
      <c r="C109" s="22" t="s">
        <v>256</v>
      </c>
      <c r="D109" s="43">
        <v>30.0901</v>
      </c>
    </row>
    <row r="110" spans="1:8" x14ac:dyDescent="0.25">
      <c r="C110" s="22" t="s">
        <v>257</v>
      </c>
      <c r="D110" s="43">
        <v>29.375499999999999</v>
      </c>
    </row>
    <row r="111" spans="1:8" x14ac:dyDescent="0.25">
      <c r="C111" s="22" t="s">
        <v>258</v>
      </c>
      <c r="D111" s="44"/>
    </row>
    <row r="112" spans="1:8" x14ac:dyDescent="0.25">
      <c r="C112" s="22" t="s">
        <v>259</v>
      </c>
      <c r="D112" s="42">
        <v>0</v>
      </c>
    </row>
    <row r="113" spans="1:8" x14ac:dyDescent="0.25">
      <c r="C113" s="22" t="s">
        <v>260</v>
      </c>
      <c r="D113" s="42">
        <v>0</v>
      </c>
      <c r="F113" s="40"/>
      <c r="G113" s="45"/>
    </row>
    <row r="114" spans="1:8" x14ac:dyDescent="0.25">
      <c r="B114" s="46"/>
      <c r="C114" s="14"/>
    </row>
    <row r="115" spans="1:8" x14ac:dyDescent="0.25">
      <c r="F115" s="4"/>
    </row>
    <row r="116" spans="1:8" x14ac:dyDescent="0.25">
      <c r="A116" s="1" t="s">
        <v>261</v>
      </c>
      <c r="C116" s="28" t="s">
        <v>262</v>
      </c>
      <c r="D116" s="28"/>
      <c r="E116" s="28"/>
      <c r="F116" s="28"/>
      <c r="G116" s="29"/>
      <c r="H116" s="28"/>
    </row>
    <row r="117" spans="1:8" x14ac:dyDescent="0.25">
      <c r="A117" s="16" t="s">
        <v>263</v>
      </c>
      <c r="C117" s="28" t="s">
        <v>264</v>
      </c>
      <c r="D117" s="28"/>
      <c r="E117" s="28"/>
      <c r="F117" s="28" t="s">
        <v>10</v>
      </c>
      <c r="G117" s="29" t="s">
        <v>11</v>
      </c>
      <c r="H117" s="28" t="s">
        <v>12</v>
      </c>
    </row>
    <row r="118" spans="1:8" x14ac:dyDescent="0.25">
      <c r="C118" s="22" t="s">
        <v>265</v>
      </c>
      <c r="D118" s="16"/>
      <c r="E118" s="31"/>
      <c r="F118" s="47">
        <f>SUMIF(Table13456768563[[Industry ]],A116,Table13456768563[Market Value])</f>
        <v>0</v>
      </c>
      <c r="G118" s="48">
        <f>+F118/$F$104</f>
        <v>0</v>
      </c>
      <c r="H118" s="16"/>
    </row>
    <row r="119" spans="1:8" x14ac:dyDescent="0.25">
      <c r="C119" s="16" t="s">
        <v>266</v>
      </c>
      <c r="D119" s="16"/>
      <c r="E119" s="31"/>
      <c r="F119" s="47">
        <f>SUMIF(Table13456768563[[Industry ]],A117,Table13456768563[Market Value])</f>
        <v>0</v>
      </c>
      <c r="G119" s="48">
        <f>+F119/$F$104</f>
        <v>0</v>
      </c>
      <c r="H119" s="16"/>
    </row>
    <row r="120" spans="1:8" x14ac:dyDescent="0.25">
      <c r="C120" s="16" t="s">
        <v>267</v>
      </c>
      <c r="D120" s="16"/>
      <c r="E120" s="31"/>
      <c r="F120" s="47">
        <f>SUMIF($E$132:$E$139,C120,H132:H139)</f>
        <v>0</v>
      </c>
      <c r="G120" s="48">
        <f>+F120/$F$104</f>
        <v>0</v>
      </c>
      <c r="H120" s="16"/>
    </row>
    <row r="121" spans="1:8" x14ac:dyDescent="0.25">
      <c r="C121" s="16" t="s">
        <v>268</v>
      </c>
      <c r="D121" s="16"/>
      <c r="E121" s="31"/>
      <c r="F121" s="47">
        <f t="shared" ref="F121:F129" si="2">SUMIF($E$132:$E$139,C121,H133:H140)</f>
        <v>0</v>
      </c>
      <c r="G121" s="48">
        <f t="shared" ref="G121:G129" si="3">+F121/$F$104</f>
        <v>0</v>
      </c>
      <c r="H121" s="16"/>
    </row>
    <row r="122" spans="1:8" x14ac:dyDescent="0.25">
      <c r="C122" s="16" t="s">
        <v>269</v>
      </c>
      <c r="D122" s="16"/>
      <c r="E122" s="31"/>
      <c r="F122" s="47">
        <f t="shared" si="2"/>
        <v>0</v>
      </c>
      <c r="G122" s="48">
        <f t="shared" si="3"/>
        <v>0</v>
      </c>
      <c r="H122" s="16"/>
    </row>
    <row r="123" spans="1:8" x14ac:dyDescent="0.25">
      <c r="C123" s="16" t="s">
        <v>270</v>
      </c>
      <c r="D123" s="16"/>
      <c r="E123" s="31"/>
      <c r="F123" s="47">
        <f t="shared" si="2"/>
        <v>0</v>
      </c>
      <c r="G123" s="48">
        <f t="shared" si="3"/>
        <v>0</v>
      </c>
      <c r="H123" s="16"/>
    </row>
    <row r="124" spans="1:8" x14ac:dyDescent="0.25">
      <c r="C124" s="16" t="s">
        <v>271</v>
      </c>
      <c r="D124" s="16"/>
      <c r="E124" s="31"/>
      <c r="F124" s="47">
        <f t="shared" si="2"/>
        <v>0</v>
      </c>
      <c r="G124" s="48">
        <f t="shared" si="3"/>
        <v>0</v>
      </c>
      <c r="H124" s="16"/>
    </row>
    <row r="125" spans="1:8" x14ac:dyDescent="0.25">
      <c r="C125" s="16" t="s">
        <v>272</v>
      </c>
      <c r="D125" s="16"/>
      <c r="E125" s="31"/>
      <c r="F125" s="47">
        <f t="shared" si="2"/>
        <v>0</v>
      </c>
      <c r="G125" s="48">
        <f t="shared" si="3"/>
        <v>0</v>
      </c>
      <c r="H125" s="16"/>
    </row>
    <row r="126" spans="1:8" x14ac:dyDescent="0.25">
      <c r="C126" s="16" t="s">
        <v>273</v>
      </c>
      <c r="D126" s="16"/>
      <c r="E126" s="31"/>
      <c r="F126" s="47">
        <f t="shared" si="2"/>
        <v>0</v>
      </c>
      <c r="G126" s="48">
        <f t="shared" si="3"/>
        <v>0</v>
      </c>
      <c r="H126" s="16"/>
    </row>
    <row r="127" spans="1:8" x14ac:dyDescent="0.25">
      <c r="C127" s="16" t="s">
        <v>274</v>
      </c>
      <c r="D127" s="16"/>
      <c r="E127" s="31"/>
      <c r="F127" s="47">
        <f>SUMIF($E$132:$E$139,C127,H139:H146)</f>
        <v>0</v>
      </c>
      <c r="G127" s="48">
        <f t="shared" si="3"/>
        <v>0</v>
      </c>
      <c r="H127" s="16"/>
    </row>
    <row r="128" spans="1:8" x14ac:dyDescent="0.25">
      <c r="C128" s="16" t="s">
        <v>275</v>
      </c>
      <c r="D128" s="16"/>
      <c r="E128" s="31"/>
      <c r="F128" s="47">
        <f t="shared" si="2"/>
        <v>0</v>
      </c>
      <c r="G128" s="48">
        <f t="shared" si="3"/>
        <v>0</v>
      </c>
      <c r="H128" s="16"/>
    </row>
    <row r="129" spans="3:8" x14ac:dyDescent="0.25">
      <c r="C129" s="16" t="s">
        <v>276</v>
      </c>
      <c r="D129" s="16"/>
      <c r="E129" s="31"/>
      <c r="F129" s="47">
        <f t="shared" si="2"/>
        <v>0</v>
      </c>
      <c r="G129" s="48">
        <f t="shared" si="3"/>
        <v>0</v>
      </c>
      <c r="H129" s="16"/>
    </row>
    <row r="130" spans="3:8" hidden="1" x14ac:dyDescent="0.25"/>
    <row r="132" spans="3:8" x14ac:dyDescent="0.25">
      <c r="E132" s="16" t="s">
        <v>267</v>
      </c>
      <c r="F132" s="16" t="s">
        <v>277</v>
      </c>
      <c r="G132" s="7">
        <f t="shared" ref="G132:G139" si="4">SUMIF($H$7:$H$74,F132,$E$7:$E$74)</f>
        <v>0</v>
      </c>
      <c r="H132" s="1">
        <f t="shared" ref="H132:H139" si="5">SUMIF($H$7:$H$74,F132,$F$7:$F$74)</f>
        <v>0</v>
      </c>
    </row>
    <row r="133" spans="3:8" x14ac:dyDescent="0.25">
      <c r="E133" s="16" t="s">
        <v>267</v>
      </c>
      <c r="F133" s="16" t="s">
        <v>278</v>
      </c>
      <c r="G133" s="7">
        <f t="shared" si="4"/>
        <v>0</v>
      </c>
      <c r="H133" s="1">
        <f t="shared" si="5"/>
        <v>0</v>
      </c>
    </row>
    <row r="134" spans="3:8" x14ac:dyDescent="0.25">
      <c r="E134" s="16" t="s">
        <v>267</v>
      </c>
      <c r="F134" s="16" t="s">
        <v>279</v>
      </c>
      <c r="G134" s="7">
        <f t="shared" si="4"/>
        <v>0</v>
      </c>
      <c r="H134" s="1">
        <f t="shared" si="5"/>
        <v>0</v>
      </c>
    </row>
    <row r="135" spans="3:8" x14ac:dyDescent="0.25">
      <c r="E135" s="16" t="s">
        <v>269</v>
      </c>
      <c r="F135" s="16" t="s">
        <v>280</v>
      </c>
      <c r="G135" s="7">
        <f t="shared" si="4"/>
        <v>0</v>
      </c>
      <c r="H135" s="1">
        <f t="shared" si="5"/>
        <v>0</v>
      </c>
    </row>
    <row r="136" spans="3:8" x14ac:dyDescent="0.25">
      <c r="E136" s="16" t="s">
        <v>270</v>
      </c>
      <c r="F136" s="16" t="s">
        <v>281</v>
      </c>
      <c r="G136" s="7">
        <f t="shared" si="4"/>
        <v>0</v>
      </c>
      <c r="H136" s="1">
        <f t="shared" si="5"/>
        <v>0</v>
      </c>
    </row>
    <row r="137" spans="3:8" x14ac:dyDescent="0.25">
      <c r="E137" s="16" t="s">
        <v>267</v>
      </c>
      <c r="F137" s="16" t="s">
        <v>282</v>
      </c>
      <c r="G137" s="7">
        <f t="shared" si="4"/>
        <v>0</v>
      </c>
      <c r="H137" s="1">
        <f t="shared" si="5"/>
        <v>0</v>
      </c>
    </row>
    <row r="138" spans="3:8" x14ac:dyDescent="0.25">
      <c r="E138" s="16" t="s">
        <v>270</v>
      </c>
      <c r="F138" s="16" t="s">
        <v>283</v>
      </c>
      <c r="G138" s="7">
        <f t="shared" si="4"/>
        <v>0</v>
      </c>
      <c r="H138" s="1">
        <f t="shared" si="5"/>
        <v>0</v>
      </c>
    </row>
    <row r="139" spans="3:8" x14ac:dyDescent="0.25">
      <c r="E139" s="16" t="s">
        <v>267</v>
      </c>
      <c r="F139" s="16" t="s">
        <v>284</v>
      </c>
      <c r="G139" s="7">
        <f t="shared" si="4"/>
        <v>0</v>
      </c>
      <c r="H139" s="1">
        <f t="shared" si="5"/>
        <v>0</v>
      </c>
    </row>
    <row r="140" spans="3:8" x14ac:dyDescent="0.25">
      <c r="G140" s="7" t="s">
        <v>285</v>
      </c>
      <c r="H140" s="1" t="s">
        <v>285</v>
      </c>
    </row>
    <row r="141" spans="3:8" hidden="1" x14ac:dyDescent="0.25"/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Port_E1I</vt:lpstr>
      <vt:lpstr>Port_E1I!Print_Area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2024-10-03T12:43:14Z</dcterms:created>
  <dcterms:modified xsi:type="dcterms:W3CDTF">2024-10-03T12:43:19Z</dcterms:modified>
</cp:coreProperties>
</file>